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3.Early Help\Community Grants\Due Diligence\"/>
    </mc:Choice>
  </mc:AlternateContent>
  <workbookProtection workbookAlgorithmName="SHA-512" workbookHashValue="v2gFlLCGpeyIi3akFSMdZ+x9FVlVX7Uf1cvh9FY4UqC5Prq4SFu98MLWIdsznz9T/+u0dJgID+znZilWkWFMaA==" workbookSaltValue="iRQL8PZA9N36o0YxUMCIdQ==" workbookSpinCount="100000" lockStructure="1"/>
  <bookViews>
    <workbookView xWindow="0" yWindow="0" windowWidth="28800" windowHeight="10335"/>
  </bookViews>
  <sheets>
    <sheet name="Checker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B10" i="1" l="1"/>
  <c r="C13" i="1"/>
  <c r="B16" i="1" l="1"/>
  <c r="C16" i="1" s="1"/>
  <c r="B18" i="1"/>
  <c r="B20" i="1"/>
  <c r="C20" i="1" s="1"/>
  <c r="B21" i="1" l="1"/>
  <c r="B23" i="1" s="1"/>
</calcChain>
</file>

<file path=xl/sharedStrings.xml><?xml version="1.0" encoding="utf-8"?>
<sst xmlns="http://schemas.openxmlformats.org/spreadsheetml/2006/main" count="47" uniqueCount="36">
  <si>
    <t>Current assets from accounts</t>
  </si>
  <si>
    <t>Current liabilities</t>
  </si>
  <si>
    <t>Current ratio (Current assets/Current liabs)</t>
  </si>
  <si>
    <t>Total income from accounts</t>
  </si>
  <si>
    <t>Proportion of grant to income</t>
  </si>
  <si>
    <t>Total expenditure from accounts</t>
  </si>
  <si>
    <t>Reserve months</t>
  </si>
  <si>
    <t>Grant amount applied for</t>
  </si>
  <si>
    <t>Community Grants Financial Eligiblity Checker</t>
  </si>
  <si>
    <t>Outcome:</t>
  </si>
  <si>
    <t>1) What type of organisation are you?</t>
  </si>
  <si>
    <t>2) Does your organisation have a Constitution, Memorandum of Association or Articles of Association?</t>
  </si>
  <si>
    <t>3) Does your organisation have a bank account in the organisations name that requires at least two signatories?</t>
  </si>
  <si>
    <t>4) Does your organisation have a copy of its most recent signed accounts?</t>
  </si>
  <si>
    <t>5) Where will your proposed project be delivered?</t>
  </si>
  <si>
    <t>6) Who is your project aiming to support?</t>
  </si>
  <si>
    <t>Not for profit</t>
  </si>
  <si>
    <t>For profit SME</t>
  </si>
  <si>
    <t>For profit- bigger than SME</t>
  </si>
  <si>
    <t>Yes</t>
  </si>
  <si>
    <t>No</t>
  </si>
  <si>
    <t>Kent</t>
  </si>
  <si>
    <t>Medway</t>
  </si>
  <si>
    <t>Essex</t>
  </si>
  <si>
    <t>Thurrock</t>
  </si>
  <si>
    <t>None of the above</t>
  </si>
  <si>
    <t>Eligible</t>
  </si>
  <si>
    <t>Not Eligible</t>
  </si>
  <si>
    <t>My project is supporting unemployed or economically inactive participants aged 16 years old and over</t>
  </si>
  <si>
    <t>The above statement does not apply to my project</t>
  </si>
  <si>
    <t>General</t>
  </si>
  <si>
    <t>Financial</t>
  </si>
  <si>
    <t>NB: This does not guarantee eligibility or funding- it is a tool to be used for indicative purposes only. If you have any questions, please refer to the FAQ on the site</t>
  </si>
  <si>
    <t xml:space="preserve">and if that does not answer, then email esfcommunitygrants@cxk.org </t>
  </si>
  <si>
    <t>Overall Outcome:</t>
  </si>
  <si>
    <t>ALL BOXES MUST BE COMPLETED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</si>
</sst>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>
      <alignment wrapText="1"/>
    </xf>
    <xf numFmtId="43" fontId="0" fillId="0" borderId="0" xfId="1" applyFont="1" applyAlignment="1" applyProtection="1">
      <alignment horizontal="left"/>
      <protection locked="0"/>
    </xf>
    <xf numFmtId="43" fontId="0" fillId="0" borderId="0" xfId="1" applyFont="1" applyAlignment="1" applyProtection="1">
      <alignment horizontal="left"/>
    </xf>
    <xf numFmtId="9" fontId="0" fillId="0" borderId="0" xfId="2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2" borderId="0" xfId="0" applyFill="1" applyProtection="1"/>
  </cellXfs>
  <cellStyles count="3">
    <cellStyle name="Comma" xfId="1" builtinId="3"/>
    <cellStyle name="Normal" xfId="0" builtinId="0"/>
    <cellStyle name="Percent" xfId="2" builtinId="5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B22" sqref="B22"/>
    </sheetView>
  </sheetViews>
  <sheetFormatPr defaultRowHeight="15" x14ac:dyDescent="0.25"/>
  <cols>
    <col min="1" max="1" width="57.42578125" customWidth="1"/>
    <col min="2" max="2" width="93.28515625" bestFit="1" customWidth="1"/>
    <col min="3" max="3" width="9.140625" hidden="1" customWidth="1"/>
  </cols>
  <sheetData>
    <row r="1" spans="1:4" x14ac:dyDescent="0.25">
      <c r="A1" s="10" t="s">
        <v>8</v>
      </c>
      <c r="B1" s="2"/>
    </row>
    <row r="2" spans="1:4" x14ac:dyDescent="0.25">
      <c r="A2" s="12" t="s">
        <v>35</v>
      </c>
      <c r="B2" s="2"/>
    </row>
    <row r="3" spans="1:4" x14ac:dyDescent="0.25">
      <c r="A3" s="10" t="s">
        <v>30</v>
      </c>
      <c r="B3" s="2"/>
    </row>
    <row r="4" spans="1:4" x14ac:dyDescent="0.25">
      <c r="A4" s="11" t="s">
        <v>10</v>
      </c>
      <c r="B4" s="8"/>
      <c r="C4" t="str">
        <f>IFERROR(VLOOKUP(B4,Sheet2!$A$3:$B$5,2,FALSE),"")</f>
        <v/>
      </c>
    </row>
    <row r="5" spans="1:4" ht="30" x14ac:dyDescent="0.25">
      <c r="A5" s="11" t="s">
        <v>11</v>
      </c>
      <c r="B5" s="8"/>
      <c r="C5" t="str">
        <f>IFERROR(VLOOKUP(B5,Sheet2!$A$7:$B$8,2,FALSE),"")</f>
        <v/>
      </c>
    </row>
    <row r="6" spans="1:4" ht="30" x14ac:dyDescent="0.25">
      <c r="A6" s="11" t="s">
        <v>12</v>
      </c>
      <c r="B6" s="8"/>
      <c r="C6" t="str">
        <f>IFERROR(VLOOKUP(B6,Sheet2!$A$7:$B$8,2,FALSE),"")</f>
        <v/>
      </c>
    </row>
    <row r="7" spans="1:4" ht="30" x14ac:dyDescent="0.25">
      <c r="A7" s="11" t="s">
        <v>13</v>
      </c>
      <c r="B7" s="8"/>
      <c r="C7" t="str">
        <f>IFERROR(VLOOKUP(B7,Sheet2!$A$7:$B$8,2,FALSE),"")</f>
        <v/>
      </c>
    </row>
    <row r="8" spans="1:4" x14ac:dyDescent="0.25">
      <c r="A8" s="11" t="s">
        <v>14</v>
      </c>
      <c r="B8" s="8"/>
      <c r="C8" t="str">
        <f>IFERROR(VLOOKUP(B8,Sheet2!$A$10:$B$14,2,FALSE),"")</f>
        <v/>
      </c>
    </row>
    <row r="9" spans="1:4" x14ac:dyDescent="0.25">
      <c r="A9" s="11" t="s">
        <v>15</v>
      </c>
      <c r="B9" s="8"/>
      <c r="C9" t="str">
        <f>IFERROR(VLOOKUP(B9,Sheet2!$A$16:$B$17,2,FALSE),"")</f>
        <v/>
      </c>
    </row>
    <row r="10" spans="1:4" hidden="1" x14ac:dyDescent="0.25">
      <c r="A10" s="9" t="s">
        <v>9</v>
      </c>
      <c r="B10" s="1" t="str">
        <f>IF(AND(C4="eligible",C5="eligible",C6="eligible",C7="eligible",C8="eligible",C9="eligible"),"ELIGIBLE TO APPLY","NOT ELIGIBLE TO APPLY")</f>
        <v>NOT ELIGIBLE TO APPLY</v>
      </c>
    </row>
    <row r="11" spans="1:4" x14ac:dyDescent="0.25">
      <c r="A11" s="9"/>
      <c r="B11" s="1"/>
    </row>
    <row r="12" spans="1:4" x14ac:dyDescent="0.25">
      <c r="A12" s="10" t="s">
        <v>31</v>
      </c>
      <c r="B12" s="2"/>
    </row>
    <row r="13" spans="1:4" ht="12" customHeight="1" x14ac:dyDescent="0.25">
      <c r="A13" s="1" t="s">
        <v>7</v>
      </c>
      <c r="B13" s="4"/>
      <c r="C13" s="2" t="str">
        <f>IF(AND(B13&gt;9999.99,B13&lt;20000.01),"Yes","No")</f>
        <v>No</v>
      </c>
      <c r="D13" s="2"/>
    </row>
    <row r="14" spans="1:4" x14ac:dyDescent="0.25">
      <c r="A14" s="1" t="s">
        <v>0</v>
      </c>
      <c r="B14" s="4"/>
      <c r="C14" s="2"/>
      <c r="D14" s="2"/>
    </row>
    <row r="15" spans="1:4" x14ac:dyDescent="0.25">
      <c r="A15" s="1" t="s">
        <v>1</v>
      </c>
      <c r="B15" s="4"/>
      <c r="C15" s="2"/>
      <c r="D15" s="2"/>
    </row>
    <row r="16" spans="1:4" ht="13.5" hidden="1" customHeight="1" x14ac:dyDescent="0.25">
      <c r="A16" s="1" t="s">
        <v>2</v>
      </c>
      <c r="B16" s="5" t="e">
        <f>B14/B15</f>
        <v>#DIV/0!</v>
      </c>
      <c r="C16" s="1" t="e">
        <f>IF(B16&lt;1,"No","Yes")</f>
        <v>#DIV/0!</v>
      </c>
      <c r="D16" s="2"/>
    </row>
    <row r="17" spans="1:4" x14ac:dyDescent="0.25">
      <c r="A17" s="1" t="s">
        <v>3</v>
      </c>
      <c r="B17" s="4"/>
      <c r="C17" s="2"/>
      <c r="D17" s="2"/>
    </row>
    <row r="18" spans="1:4" hidden="1" x14ac:dyDescent="0.25">
      <c r="A18" s="1" t="s">
        <v>4</v>
      </c>
      <c r="B18" s="6" t="e">
        <f>B13/B17</f>
        <v>#DIV/0!</v>
      </c>
      <c r="C18" s="2"/>
      <c r="D18" s="2"/>
    </row>
    <row r="19" spans="1:4" x14ac:dyDescent="0.25">
      <c r="A19" s="1" t="s">
        <v>5</v>
      </c>
      <c r="B19" s="4"/>
      <c r="C19" s="2"/>
      <c r="D19" s="2"/>
    </row>
    <row r="20" spans="1:4" hidden="1" x14ac:dyDescent="0.25">
      <c r="A20" s="1" t="s">
        <v>6</v>
      </c>
      <c r="B20" s="1" t="e">
        <f>(B14-B15)/(B19/12)</f>
        <v>#DIV/0!</v>
      </c>
      <c r="C20" s="1" t="e">
        <f>IF(B20&lt;2,"No","Yes")</f>
        <v>#DIV/0!</v>
      </c>
      <c r="D20" s="2"/>
    </row>
    <row r="21" spans="1:4" hidden="1" x14ac:dyDescent="0.25">
      <c r="A21" s="9" t="s">
        <v>9</v>
      </c>
      <c r="B21" s="1" t="str">
        <f>IFERROR(IF(OR(B16&lt;1,B18&gt;50%,AND(B20&lt;2,B17&lt;2500000)),"NOT ELIGIBLE","ELIGIBLE TO APPLY"),"DATA TO BE ENTERED ABOVE")</f>
        <v>DATA TO BE ENTERED ABOVE</v>
      </c>
      <c r="C21" s="2"/>
      <c r="D21" s="2"/>
    </row>
    <row r="22" spans="1:4" x14ac:dyDescent="0.25">
      <c r="A22" s="9"/>
      <c r="B22" s="1"/>
      <c r="C22" s="2"/>
      <c r="D22" s="2"/>
    </row>
    <row r="23" spans="1:4" x14ac:dyDescent="0.25">
      <c r="A23" s="9" t="s">
        <v>34</v>
      </c>
      <c r="B23" s="7" t="str">
        <f>IF(AND(B21="Eligible to apply",B10="Eligible to apply",C13="Yes"),"ELIGIBLE TO APPLY", "NOT ELIGIBLE")</f>
        <v>NOT ELIGIBLE</v>
      </c>
    </row>
    <row r="24" spans="1:4" x14ac:dyDescent="0.25">
      <c r="A24" s="2"/>
      <c r="B24" s="2"/>
    </row>
    <row r="25" spans="1:4" x14ac:dyDescent="0.25">
      <c r="A25" s="1" t="s">
        <v>32</v>
      </c>
      <c r="B25" s="1"/>
    </row>
    <row r="26" spans="1:4" x14ac:dyDescent="0.25">
      <c r="A26" s="1" t="s">
        <v>33</v>
      </c>
      <c r="B26" s="1"/>
    </row>
    <row r="27" spans="1:4" x14ac:dyDescent="0.25">
      <c r="A27" s="2"/>
      <c r="B27" s="2"/>
    </row>
    <row r="28" spans="1:4" x14ac:dyDescent="0.25">
      <c r="A28" s="2"/>
      <c r="B28" s="2"/>
    </row>
    <row r="29" spans="1:4" x14ac:dyDescent="0.25">
      <c r="A29" s="2"/>
      <c r="B29" s="2"/>
    </row>
  </sheetData>
  <sheetProtection algorithmName="SHA-512" hashValue="kWGk7CPNdkEzVA9AOfdXjAHY3g2JeTXrDPWYEDmQk5Gm+f1Hwnd8uQza6FlmhnrFaTJwlQkAkaXKBZO3CoKh6w==" saltValue="HHyyG3EwEs0KkcuW+ceInQ==" spinCount="100000" sheet="1" objects="1" scenarios="1"/>
  <conditionalFormatting sqref="B20">
    <cfRule type="cellIs" dxfId="11" priority="14" operator="lessThan">
      <formula>2</formula>
    </cfRule>
    <cfRule type="cellIs" dxfId="10" priority="15" operator="greaterThan">
      <formula>1.9</formula>
    </cfRule>
  </conditionalFormatting>
  <conditionalFormatting sqref="B16">
    <cfRule type="cellIs" dxfId="9" priority="12" operator="lessThan">
      <formula>1</formula>
    </cfRule>
    <cfRule type="cellIs" dxfId="8" priority="13" operator="greaterThan">
      <formula>0.99</formula>
    </cfRule>
  </conditionalFormatting>
  <conditionalFormatting sqref="B18">
    <cfRule type="cellIs" dxfId="7" priority="10" operator="lessThan">
      <formula>0.5</formula>
    </cfRule>
    <cfRule type="cellIs" dxfId="6" priority="11" operator="greaterThan">
      <formula>0.49</formula>
    </cfRule>
  </conditionalFormatting>
  <conditionalFormatting sqref="B21:B22">
    <cfRule type="cellIs" dxfId="5" priority="5" operator="equal">
      <formula>"NOT ELIGIBLE"</formula>
    </cfRule>
    <cfRule type="cellIs" dxfId="4" priority="6" operator="equal">
      <formula>"ELIGIBLE TO APPLY"</formula>
    </cfRule>
  </conditionalFormatting>
  <conditionalFormatting sqref="B23">
    <cfRule type="cellIs" dxfId="3" priority="3" operator="equal">
      <formula>"NOT ELIGIBLE"</formula>
    </cfRule>
    <cfRule type="cellIs" dxfId="2" priority="4" operator="equal">
      <formula>"ELIGIBLE TO APPLY"</formula>
    </cfRule>
  </conditionalFormatting>
  <conditionalFormatting sqref="B10:B11">
    <cfRule type="cellIs" dxfId="1" priority="1" operator="equal">
      <formula>"NOT ELIGIBLE"</formula>
    </cfRule>
    <cfRule type="cellIs" dxfId="0" priority="2" operator="equal">
      <formula>"ELIGIBLE TO APPLY"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Sheet2!$A$3:$A$5</xm:f>
          </x14:formula1>
          <xm:sqref>B4</xm:sqref>
        </x14:dataValidation>
        <x14:dataValidation type="list" allowBlank="1" showInputMessage="1" showErrorMessage="1">
          <x14:formula1>
            <xm:f>Sheet2!$A$7:$A$8</xm:f>
          </x14:formula1>
          <xm:sqref>B5:B7</xm:sqref>
        </x14:dataValidation>
        <x14:dataValidation type="list" allowBlank="1" showInputMessage="1" showErrorMessage="1">
          <x14:formula1>
            <xm:f>Sheet2!$A$10:$A$14</xm:f>
          </x14:formula1>
          <xm:sqref>B8</xm:sqref>
        </x14:dataValidation>
        <x14:dataValidation type="list" allowBlank="1" showInputMessage="1" showErrorMessage="1">
          <x14:formula1>
            <xm:f>Sheet2!$A$16:$A$17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16" sqref="B16:B17"/>
    </sheetView>
  </sheetViews>
  <sheetFormatPr defaultRowHeight="15" x14ac:dyDescent="0.25"/>
  <cols>
    <col min="1" max="1" width="25" bestFit="1" customWidth="1"/>
  </cols>
  <sheetData>
    <row r="3" spans="1:2" x14ac:dyDescent="0.25">
      <c r="A3" t="s">
        <v>16</v>
      </c>
      <c r="B3" t="s">
        <v>26</v>
      </c>
    </row>
    <row r="4" spans="1:2" x14ac:dyDescent="0.25">
      <c r="A4" t="s">
        <v>17</v>
      </c>
      <c r="B4" t="s">
        <v>26</v>
      </c>
    </row>
    <row r="5" spans="1:2" x14ac:dyDescent="0.25">
      <c r="A5" t="s">
        <v>18</v>
      </c>
      <c r="B5" t="s">
        <v>27</v>
      </c>
    </row>
    <row r="7" spans="1:2" x14ac:dyDescent="0.25">
      <c r="A7" t="s">
        <v>19</v>
      </c>
      <c r="B7" t="s">
        <v>26</v>
      </c>
    </row>
    <row r="8" spans="1:2" x14ac:dyDescent="0.25">
      <c r="A8" t="s">
        <v>20</v>
      </c>
      <c r="B8" t="s">
        <v>27</v>
      </c>
    </row>
    <row r="10" spans="1:2" x14ac:dyDescent="0.25">
      <c r="A10" t="s">
        <v>21</v>
      </c>
      <c r="B10" t="s">
        <v>26</v>
      </c>
    </row>
    <row r="11" spans="1:2" x14ac:dyDescent="0.25">
      <c r="A11" t="s">
        <v>22</v>
      </c>
      <c r="B11" t="s">
        <v>26</v>
      </c>
    </row>
    <row r="12" spans="1:2" x14ac:dyDescent="0.25">
      <c r="A12" t="s">
        <v>23</v>
      </c>
      <c r="B12" t="s">
        <v>26</v>
      </c>
    </row>
    <row r="13" spans="1:2" x14ac:dyDescent="0.25">
      <c r="A13" t="s">
        <v>24</v>
      </c>
      <c r="B13" t="s">
        <v>26</v>
      </c>
    </row>
    <row r="14" spans="1:2" x14ac:dyDescent="0.25">
      <c r="A14" t="s">
        <v>25</v>
      </c>
      <c r="B14" t="s">
        <v>27</v>
      </c>
    </row>
    <row r="16" spans="1:2" ht="75" x14ac:dyDescent="0.25">
      <c r="A16" s="3" t="s">
        <v>28</v>
      </c>
      <c r="B16" t="s">
        <v>26</v>
      </c>
    </row>
    <row r="17" spans="1:2" ht="30" x14ac:dyDescent="0.25">
      <c r="A17" s="3" t="s">
        <v>29</v>
      </c>
      <c r="B17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Checker</vt:lpstr>
      <vt:lpstr>Sheet2</vt:lpstr>
    </vt:vector>
  </TitlesOfParts>
  <Company>CXK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Castle</dc:creator>
  <cp:lastModifiedBy>Jonathan Castle</cp:lastModifiedBy>
  <dcterms:created xsi:type="dcterms:W3CDTF">2019-07-25T08:39:49Z</dcterms:created>
  <dcterms:modified xsi:type="dcterms:W3CDTF">2019-08-09T14:20:53Z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